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31 ต.ค. 66\"/>
    </mc:Choice>
  </mc:AlternateContent>
  <xr:revisionPtr revIDLastSave="0" documentId="13_ncr:1_{3E2B9202-14AC-4BAA-AE34-5BF420F32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โครงการ!$A$8:$M$48</definedName>
    <definedName name="_xlnm.Print_Area" localSheetId="0">โครงการ!$A$1:$I$48</definedName>
    <definedName name="_xlnm.Print_Titles" localSheetId="0">โครงการ!$4:$6</definedName>
  </definedNames>
  <calcPr calcId="181029"/>
</workbook>
</file>

<file path=xl/calcChain.xml><?xml version="1.0" encoding="utf-8"?>
<calcChain xmlns="http://schemas.openxmlformats.org/spreadsheetml/2006/main">
  <c r="E40" i="3" l="1"/>
  <c r="D33" i="3"/>
  <c r="F15" i="3" l="1"/>
  <c r="G15" i="3"/>
  <c r="E33" i="3" l="1"/>
  <c r="G34" i="3" l="1"/>
  <c r="F30" i="3"/>
  <c r="G30" i="3"/>
  <c r="H30" i="3" s="1"/>
  <c r="I30" i="3"/>
  <c r="C45" i="3"/>
  <c r="E12" i="3" l="1"/>
  <c r="D12" i="3"/>
  <c r="C12" i="3"/>
  <c r="F17" i="3" l="1"/>
  <c r="G16" i="3"/>
  <c r="G14" i="3"/>
  <c r="F14" i="3"/>
  <c r="F18" i="3"/>
  <c r="F19" i="3"/>
  <c r="G19" i="3"/>
  <c r="F20" i="3"/>
  <c r="G24" i="3"/>
  <c r="H24" i="3" s="1"/>
  <c r="G23" i="3"/>
  <c r="G27" i="3"/>
  <c r="G28" i="3"/>
  <c r="G32" i="3"/>
  <c r="C33" i="3"/>
  <c r="D35" i="3"/>
  <c r="E35" i="3"/>
  <c r="C35" i="3"/>
  <c r="G39" i="3"/>
  <c r="G38" i="3"/>
  <c r="H38" i="3" s="1"/>
  <c r="F39" i="3"/>
  <c r="F44" i="3"/>
  <c r="D45" i="3"/>
  <c r="E47" i="3"/>
  <c r="C47" i="3"/>
  <c r="D10" i="3"/>
  <c r="C10" i="3"/>
  <c r="E8" i="3"/>
  <c r="D8" i="3"/>
  <c r="C8" i="3"/>
  <c r="G21" i="3"/>
  <c r="F16" i="3"/>
  <c r="H21" i="3" l="1"/>
  <c r="F34" i="3"/>
  <c r="G41" i="3"/>
  <c r="H41" i="3" s="1"/>
  <c r="G43" i="3"/>
  <c r="H43" i="3" s="1"/>
  <c r="G11" i="3"/>
  <c r="H11" i="3" s="1"/>
  <c r="I39" i="3"/>
  <c r="F43" i="3"/>
  <c r="F48" i="3"/>
  <c r="I46" i="3"/>
  <c r="D37" i="3"/>
  <c r="E45" i="3"/>
  <c r="G45" i="3" s="1"/>
  <c r="H45" i="3" s="1"/>
  <c r="C40" i="3"/>
  <c r="I28" i="3"/>
  <c r="F46" i="3"/>
  <c r="I48" i="3"/>
  <c r="C37" i="3"/>
  <c r="C7" i="3" s="1"/>
  <c r="I36" i="3"/>
  <c r="I44" i="3"/>
  <c r="F36" i="3"/>
  <c r="G46" i="3"/>
  <c r="H46" i="3" s="1"/>
  <c r="H14" i="3"/>
  <c r="H23" i="3"/>
  <c r="H32" i="3"/>
  <c r="F33" i="3"/>
  <c r="F31" i="3"/>
  <c r="I29" i="3"/>
  <c r="I27" i="3"/>
  <c r="I26" i="3"/>
  <c r="F25" i="3"/>
  <c r="F24" i="3"/>
  <c r="I22" i="3"/>
  <c r="F21" i="3"/>
  <c r="I19" i="3"/>
  <c r="I18" i="3"/>
  <c r="H15" i="3"/>
  <c r="I17" i="3"/>
  <c r="E37" i="3"/>
  <c r="E10" i="3"/>
  <c r="F10" i="3" s="1"/>
  <c r="I11" i="3"/>
  <c r="G17" i="3"/>
  <c r="H17" i="3" s="1"/>
  <c r="H19" i="3"/>
  <c r="I21" i="3"/>
  <c r="I24" i="3"/>
  <c r="G29" i="3"/>
  <c r="H29" i="3" s="1"/>
  <c r="I41" i="3"/>
  <c r="H27" i="3"/>
  <c r="I43" i="3"/>
  <c r="G44" i="3"/>
  <c r="H44" i="3" s="1"/>
  <c r="F32" i="3"/>
  <c r="I31" i="3"/>
  <c r="H28" i="3"/>
  <c r="F26" i="3"/>
  <c r="F22" i="3"/>
  <c r="H16" i="3"/>
  <c r="I9" i="3"/>
  <c r="F11" i="3"/>
  <c r="F13" i="3"/>
  <c r="I15" i="3"/>
  <c r="F38" i="3"/>
  <c r="G35" i="3"/>
  <c r="H35" i="3" s="1"/>
  <c r="F28" i="3"/>
  <c r="F27" i="3"/>
  <c r="I20" i="3"/>
  <c r="I14" i="3"/>
  <c r="G26" i="3"/>
  <c r="H26" i="3" s="1"/>
  <c r="F41" i="3"/>
  <c r="D47" i="3"/>
  <c r="G47" i="3" s="1"/>
  <c r="H47" i="3" s="1"/>
  <c r="G42" i="3"/>
  <c r="H42" i="3" s="1"/>
  <c r="I34" i="3"/>
  <c r="I25" i="3"/>
  <c r="I13" i="3"/>
  <c r="G13" i="3"/>
  <c r="H13" i="3" s="1"/>
  <c r="I16" i="3"/>
  <c r="G18" i="3"/>
  <c r="H18" i="3" s="1"/>
  <c r="G20" i="3"/>
  <c r="H20" i="3" s="1"/>
  <c r="G22" i="3"/>
  <c r="H22" i="3" s="1"/>
  <c r="F23" i="3"/>
  <c r="I23" i="3"/>
  <c r="G25" i="3"/>
  <c r="H25" i="3" s="1"/>
  <c r="G31" i="3"/>
  <c r="H31" i="3" s="1"/>
  <c r="I32" i="3"/>
  <c r="F29" i="3"/>
  <c r="H34" i="3"/>
  <c r="G33" i="3"/>
  <c r="H33" i="3" s="1"/>
  <c r="G36" i="3"/>
  <c r="H36" i="3" s="1"/>
  <c r="I35" i="3"/>
  <c r="F35" i="3"/>
  <c r="I38" i="3"/>
  <c r="H39" i="3"/>
  <c r="I42" i="3"/>
  <c r="F42" i="3"/>
  <c r="D40" i="3"/>
  <c r="G48" i="3"/>
  <c r="H48" i="3" s="1"/>
  <c r="F47" i="3"/>
  <c r="G8" i="3"/>
  <c r="H8" i="3" s="1"/>
  <c r="G9" i="3"/>
  <c r="H9" i="3" s="1"/>
  <c r="F8" i="3"/>
  <c r="I8" i="3"/>
  <c r="F9" i="3"/>
  <c r="D7" i="3" l="1"/>
  <c r="E7" i="3"/>
  <c r="F7" i="3" s="1"/>
  <c r="F37" i="3"/>
  <c r="G37" i="3"/>
  <c r="H37" i="3" s="1"/>
  <c r="G40" i="3"/>
  <c r="H40" i="3" s="1"/>
  <c r="F40" i="3"/>
  <c r="F12" i="3"/>
  <c r="G12" i="3"/>
  <c r="H12" i="3" s="1"/>
  <c r="I12" i="3"/>
  <c r="I10" i="3"/>
  <c r="G10" i="3"/>
  <c r="H10" i="3" s="1"/>
  <c r="F45" i="3"/>
  <c r="I45" i="3"/>
  <c r="I37" i="3"/>
  <c r="I47" i="3"/>
  <c r="I33" i="3"/>
  <c r="I40" i="3"/>
  <c r="G7" i="3" l="1"/>
  <c r="H7" i="3" s="1"/>
  <c r="I7" i="3"/>
</calcChain>
</file>

<file path=xl/sharedStrings.xml><?xml version="1.0" encoding="utf-8"?>
<sst xmlns="http://schemas.openxmlformats.org/spreadsheetml/2006/main" count="60" uniqueCount="55">
  <si>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</si>
  <si>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</si>
  <si>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</si>
  <si>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</si>
  <si>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</si>
  <si>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</si>
  <si>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</si>
  <si>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</si>
  <si>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</si>
  <si>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</si>
  <si>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</si>
  <si>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</si>
  <si>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</si>
  <si>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</si>
  <si>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</si>
  <si>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</si>
  <si>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</si>
  <si>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</si>
  <si>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</si>
  <si>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</si>
  <si>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</si>
  <si>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</si>
  <si>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</si>
  <si>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</si>
  <si>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</si>
  <si>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</si>
  <si>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</si>
  <si>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</si>
  <si>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</si>
  <si>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</si>
  <si>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</si>
  <si>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</si>
  <si>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</si>
  <si>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</si>
  <si>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</si>
  <si>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</si>
  <si>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</si>
  <si>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</si>
  <si>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</si>
  <si>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</si>
  <si>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</si>
  <si>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</si>
  <si>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</si>
  <si>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</si>
  <si>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</si>
  <si>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</si>
  <si>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</si>
  <si>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</si>
  <si>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</si>
  <si>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</si>
  <si>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**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</si>
  <si>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</si>
  <si>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</si>
  <si>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</si>
  <si>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2566 - 31 ตุลาคม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</si>
</sst>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2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M48"/>
  <sheetViews>
    <sheetView tabSelected="1" view="pageBreakPreview" topLeftCell="A25" zoomScaleNormal="100" zoomScaleSheetLayoutView="100" workbookViewId="0">
      <selection activeCell="A8" sqref="A8:I48"/>
    </sheetView>
  </sheetViews>
  <sheetFormatPr defaultColWidth="9.125" defaultRowHeight="21" x14ac:dyDescent="0.2"/>
  <cols>
    <col min="1" max="1" width="2.625" style="4" customWidth="1"/>
    <col min="2" max="2" width="81.625" style="4" customWidth="1"/>
    <col min="3" max="3" width="15.125" style="3" bestFit="1" customWidth="1"/>
    <col min="4" max="4" width="13.875" style="3" customWidth="1"/>
    <col min="5" max="5" width="13.75" style="3" bestFit="1" customWidth="1"/>
    <col min="6" max="6" width="7.125" style="2" bestFit="1" customWidth="1"/>
    <col min="7" max="7" width="13.75" style="3" bestFit="1" customWidth="1"/>
    <col min="8" max="8" width="7.125" style="2" bestFit="1" customWidth="1"/>
    <col min="9" max="9" width="14.75" style="3" bestFit="1" customWidth="1"/>
    <col min="10" max="10" width="16.375" style="3" bestFit="1" customWidth="1"/>
    <col min="11" max="11" width="16.875" style="3" bestFit="1" customWidth="1"/>
    <col min="12" max="12" width="9.125" style="3"/>
    <col min="13" max="13" width="15.25" style="3" bestFit="1" customWidth="1"/>
    <col min="14" max="16384" width="9.125" style="4"/>
  </cols>
  <sheetData>
    <row r="1" spans="1:13" s="5" customFormat="1" ht="26.25" x14ac:dyDescent="0.2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1"/>
      <c r="K1" s="1"/>
      <c r="L1" s="1"/>
      <c r="M1" s="1"/>
    </row>
    <row r="2" spans="1:13" s="5" customFormat="1" ht="26.2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1"/>
      <c r="K2" s="1"/>
      <c r="L2" s="1"/>
      <c r="M2" s="1"/>
    </row>
    <row r="3" spans="1:13" s="5" customFormat="1" ht="26.25" x14ac:dyDescent="0.2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</row>
    <row r="4" spans="1:13" s="6" customFormat="1" x14ac:dyDescent="0.2">
      <c r="C4" s="2"/>
      <c r="D4" s="2"/>
      <c r="E4" s="2"/>
      <c r="F4" s="2"/>
      <c r="G4" s="2"/>
      <c r="H4" s="2"/>
      <c r="I4" s="32" t="s">
        <v>7</v>
      </c>
      <c r="J4" s="2"/>
      <c r="K4" s="2"/>
      <c r="L4" s="2"/>
      <c r="M4" s="2"/>
    </row>
    <row r="5" spans="1:13" s="6" customFormat="1" ht="47.25" customHeight="1" x14ac:dyDescent="0.2">
      <c r="A5" s="50" t="s">
        <v>47</v>
      </c>
      <c r="B5" s="51"/>
      <c r="C5" s="45" t="s">
        <v>52</v>
      </c>
      <c r="D5" s="45" t="s">
        <v>3</v>
      </c>
      <c r="E5" s="48" t="s">
        <v>4</v>
      </c>
      <c r="F5" s="48"/>
      <c r="G5" s="46" t="s">
        <v>48</v>
      </c>
      <c r="H5" s="47"/>
      <c r="I5" s="45" t="s">
        <v>53</v>
      </c>
      <c r="J5" s="2"/>
      <c r="K5" s="2"/>
      <c r="L5" s="2"/>
      <c r="M5" s="2"/>
    </row>
    <row r="6" spans="1:13" s="6" customFormat="1" x14ac:dyDescent="0.2">
      <c r="A6" s="50"/>
      <c r="B6" s="51"/>
      <c r="C6" s="48"/>
      <c r="D6" s="45"/>
      <c r="E6" s="19" t="s">
        <v>5</v>
      </c>
      <c r="F6" s="19" t="s">
        <v>6</v>
      </c>
      <c r="G6" s="19" t="s">
        <v>5</v>
      </c>
      <c r="H6" s="19" t="s">
        <v>6</v>
      </c>
      <c r="I6" s="48"/>
      <c r="J6" s="2"/>
      <c r="K6" s="2"/>
      <c r="L6" s="2"/>
      <c r="M6" s="2"/>
    </row>
    <row r="7" spans="1:13" ht="21.75" thickBot="1" x14ac:dyDescent="0.25">
      <c r="A7" s="43" t="s">
        <v>2</v>
      </c>
      <c r="B7" s="44"/>
      <c r="C7" s="20">
        <f>+C8+C10+C12+C33+C35+C37+C40+C45+C47</f>
        <v>507907178.44</v>
      </c>
      <c r="D7" s="20">
        <f>+D8+D10+D12+D33+D35+D37+D40+D45+D47</f>
        <v>4355938.8599999994</v>
      </c>
      <c r="E7" s="20">
        <f>+E8+E10+E12+E33+E35+E37+E40+E45+E47</f>
        <v>12278281.83</v>
      </c>
      <c r="F7" s="20">
        <f>+E7*100/C7</f>
        <v>2.4174263233907918</v>
      </c>
      <c r="G7" s="20">
        <f>+D7+E7</f>
        <v>16634220.689999999</v>
      </c>
      <c r="H7" s="20">
        <f>+G7*100/C7</f>
        <v>3.2750513078178578</v>
      </c>
      <c r="I7" s="21">
        <f>+C7-D7-E7</f>
        <v>491272957.75</v>
      </c>
      <c r="J7" s="4"/>
    </row>
    <row r="8" spans="1:13" s="13" customFormat="1" ht="21.75" thickTop="1" x14ac:dyDescent="0.2">
      <c r="A8" s="11" t="s">
        <v>0</v>
      </c>
      <c r="B8" s="33"/>
      <c r="C8" s="12">
        <f>+C9</f>
        <v>4947500</v>
      </c>
      <c r="D8" s="12">
        <f t="shared" ref="D8:E8" si="0">+D9</f>
        <v>0</v>
      </c>
      <c r="E8" s="12">
        <f t="shared" si="0"/>
        <v>0</v>
      </c>
      <c r="F8" s="22">
        <f t="shared" ref="F8:F23" si="1">E8*100/C8</f>
        <v>0</v>
      </c>
      <c r="G8" s="22">
        <f t="shared" ref="G8:G23" si="2">+D8+E8</f>
        <v>0</v>
      </c>
      <c r="H8" s="22">
        <f t="shared" ref="H8:H23" si="3">G8*100/C8</f>
        <v>0</v>
      </c>
      <c r="I8" s="23">
        <f t="shared" ref="I8:I23" si="4">+C8-D8-E8</f>
        <v>4947500</v>
      </c>
      <c r="J8" s="14"/>
      <c r="K8" s="14"/>
      <c r="L8" s="14"/>
      <c r="M8" s="14"/>
    </row>
    <row r="9" spans="1:13" x14ac:dyDescent="0.2">
      <c r="A9" s="9"/>
      <c r="B9" s="34" t="s">
        <v>8</v>
      </c>
      <c r="C9" s="7">
        <v>4947500</v>
      </c>
      <c r="D9" s="7">
        <v>0</v>
      </c>
      <c r="E9" s="7">
        <v>0</v>
      </c>
      <c r="F9" s="28">
        <f t="shared" si="1"/>
        <v>0</v>
      </c>
      <c r="G9" s="7">
        <f t="shared" si="2"/>
        <v>0</v>
      </c>
      <c r="H9" s="28">
        <f t="shared" si="3"/>
        <v>0</v>
      </c>
      <c r="I9" s="7">
        <f t="shared" si="4"/>
        <v>4947500</v>
      </c>
    </row>
    <row r="10" spans="1:13" s="13" customFormat="1" x14ac:dyDescent="0.2">
      <c r="A10" s="15" t="s">
        <v>49</v>
      </c>
      <c r="B10" s="35"/>
      <c r="C10" s="16">
        <f>+C11</f>
        <v>29307018</v>
      </c>
      <c r="D10" s="16">
        <f t="shared" ref="D10:E10" si="5">+D11</f>
        <v>0</v>
      </c>
      <c r="E10" s="16">
        <f t="shared" si="5"/>
        <v>2028514.02</v>
      </c>
      <c r="F10" s="19">
        <f t="shared" si="1"/>
        <v>6.9215981646443865</v>
      </c>
      <c r="G10" s="19">
        <f t="shared" si="2"/>
        <v>2028514.02</v>
      </c>
      <c r="H10" s="19">
        <f t="shared" si="3"/>
        <v>6.9215981646443865</v>
      </c>
      <c r="I10" s="24">
        <f t="shared" si="4"/>
        <v>27278503.98</v>
      </c>
      <c r="J10" s="14"/>
      <c r="K10" s="14"/>
      <c r="L10" s="14"/>
      <c r="M10" s="14"/>
    </row>
    <row r="11" spans="1:13" x14ac:dyDescent="0.2">
      <c r="A11" s="9"/>
      <c r="B11" s="34" t="s">
        <v>45</v>
      </c>
      <c r="C11" s="7">
        <v>29307018</v>
      </c>
      <c r="D11" s="7">
        <v>0</v>
      </c>
      <c r="E11" s="7">
        <v>2028514.02</v>
      </c>
      <c r="F11" s="28">
        <f t="shared" si="1"/>
        <v>6.9215981646443865</v>
      </c>
      <c r="G11" s="7">
        <f t="shared" si="2"/>
        <v>2028514.02</v>
      </c>
      <c r="H11" s="28">
        <f t="shared" si="3"/>
        <v>6.9215981646443865</v>
      </c>
      <c r="I11" s="7">
        <f t="shared" si="4"/>
        <v>27278503.98</v>
      </c>
    </row>
    <row r="12" spans="1:13" s="13" customFormat="1" x14ac:dyDescent="0.2">
      <c r="A12" s="15" t="s">
        <v>9</v>
      </c>
      <c r="B12" s="35"/>
      <c r="C12" s="16">
        <f>+C13+C14+C15+C16+C17+C18+C19+C20+C21+C22+C23+C24+C25+C26+C27+C28+C29+C30+C31+C32</f>
        <v>292039056</v>
      </c>
      <c r="D12" s="16">
        <f t="shared" ref="D12:E12" si="6">+D13+D14+D15+D16+D17+D18+D19+D20+D21+D22+D23+D24+D25+D26+D27+D28+D29+D30+D31+D32</f>
        <v>2173129.59</v>
      </c>
      <c r="E12" s="16">
        <f t="shared" si="6"/>
        <v>4244361.96</v>
      </c>
      <c r="F12" s="19">
        <f t="shared" si="1"/>
        <v>1.4533542253334772</v>
      </c>
      <c r="G12" s="19">
        <f t="shared" si="2"/>
        <v>6417491.5499999998</v>
      </c>
      <c r="H12" s="19">
        <f t="shared" si="3"/>
        <v>2.1974771586715445</v>
      </c>
      <c r="I12" s="24">
        <f t="shared" si="4"/>
        <v>285621564.45000005</v>
      </c>
      <c r="J12" s="14"/>
      <c r="K12" s="14"/>
      <c r="L12" s="14"/>
      <c r="M12" s="14"/>
    </row>
    <row r="13" spans="1:13" x14ac:dyDescent="0.2">
      <c r="A13" s="25"/>
      <c r="B13" s="36" t="s">
        <v>10</v>
      </c>
      <c r="C13" s="26">
        <v>5324000</v>
      </c>
      <c r="D13" s="26">
        <v>0</v>
      </c>
      <c r="E13" s="26">
        <v>36000</v>
      </c>
      <c r="F13" s="30">
        <f t="shared" si="1"/>
        <v>0.67618332081141996</v>
      </c>
      <c r="G13" s="26">
        <f t="shared" si="2"/>
        <v>36000</v>
      </c>
      <c r="H13" s="30">
        <f t="shared" si="3"/>
        <v>0.67618332081141996</v>
      </c>
      <c r="I13" s="26">
        <f t="shared" si="4"/>
        <v>5288000</v>
      </c>
    </row>
    <row r="14" spans="1:13" x14ac:dyDescent="0.2">
      <c r="A14" s="9"/>
      <c r="B14" s="37" t="s">
        <v>11</v>
      </c>
      <c r="C14" s="7">
        <v>25021300</v>
      </c>
      <c r="D14" s="7">
        <v>392217</v>
      </c>
      <c r="E14" s="7">
        <v>527130</v>
      </c>
      <c r="F14" s="28">
        <f t="shared" si="1"/>
        <v>2.1067250702401554</v>
      </c>
      <c r="G14" s="7">
        <f t="shared" si="2"/>
        <v>919347</v>
      </c>
      <c r="H14" s="28">
        <f t="shared" si="3"/>
        <v>3.67425753258224</v>
      </c>
      <c r="I14" s="7">
        <f t="shared" si="4"/>
        <v>24101953</v>
      </c>
    </row>
    <row r="15" spans="1:13" x14ac:dyDescent="0.2">
      <c r="A15" s="9"/>
      <c r="B15" s="37" t="s">
        <v>12</v>
      </c>
      <c r="C15" s="7">
        <v>2924700</v>
      </c>
      <c r="D15" s="7">
        <v>0</v>
      </c>
      <c r="E15" s="7">
        <v>156367.6</v>
      </c>
      <c r="F15" s="28">
        <f t="shared" si="1"/>
        <v>5.3464492084658257</v>
      </c>
      <c r="G15" s="7">
        <f t="shared" si="2"/>
        <v>156367.6</v>
      </c>
      <c r="H15" s="28">
        <f t="shared" si="3"/>
        <v>5.3464492084658257</v>
      </c>
      <c r="I15" s="7">
        <f t="shared" si="4"/>
        <v>2768332.4</v>
      </c>
    </row>
    <row r="16" spans="1:13" x14ac:dyDescent="0.2">
      <c r="A16" s="9"/>
      <c r="B16" s="37" t="s">
        <v>13</v>
      </c>
      <c r="C16" s="7">
        <v>19629000</v>
      </c>
      <c r="D16" s="7">
        <v>6022</v>
      </c>
      <c r="E16" s="7">
        <v>80596.509999999995</v>
      </c>
      <c r="F16" s="28">
        <f t="shared" si="1"/>
        <v>0.41059916450150286</v>
      </c>
      <c r="G16" s="7">
        <f t="shared" si="2"/>
        <v>86618.51</v>
      </c>
      <c r="H16" s="28">
        <f t="shared" si="3"/>
        <v>0.44127826175556573</v>
      </c>
      <c r="I16" s="7">
        <f t="shared" si="4"/>
        <v>19542381.489999998</v>
      </c>
    </row>
    <row r="17" spans="1:9" x14ac:dyDescent="0.2">
      <c r="A17" s="9"/>
      <c r="B17" s="37" t="s">
        <v>14</v>
      </c>
      <c r="C17" s="7">
        <v>135866880</v>
      </c>
      <c r="D17" s="7">
        <v>1763590.59</v>
      </c>
      <c r="E17" s="7">
        <v>2447277.98</v>
      </c>
      <c r="F17" s="28">
        <f t="shared" si="1"/>
        <v>1.8012321913920448</v>
      </c>
      <c r="G17" s="7">
        <f t="shared" si="2"/>
        <v>4210868.57</v>
      </c>
      <c r="H17" s="28">
        <f t="shared" si="3"/>
        <v>3.0992605188254858</v>
      </c>
      <c r="I17" s="7">
        <f t="shared" si="4"/>
        <v>131656011.42999999</v>
      </c>
    </row>
    <row r="18" spans="1:9" x14ac:dyDescent="0.2">
      <c r="A18" s="9"/>
      <c r="B18" s="37" t="s">
        <v>15</v>
      </c>
      <c r="C18" s="7">
        <v>3622700</v>
      </c>
      <c r="D18" s="7">
        <v>0</v>
      </c>
      <c r="E18" s="7">
        <v>23830</v>
      </c>
      <c r="F18" s="28">
        <f t="shared" si="1"/>
        <v>0.65779667099124961</v>
      </c>
      <c r="G18" s="7">
        <f t="shared" si="2"/>
        <v>23830</v>
      </c>
      <c r="H18" s="28">
        <f t="shared" si="3"/>
        <v>0.65779667099124961</v>
      </c>
      <c r="I18" s="7">
        <f t="shared" si="4"/>
        <v>3598870</v>
      </c>
    </row>
    <row r="19" spans="1:9" x14ac:dyDescent="0.2">
      <c r="A19" s="9"/>
      <c r="B19" s="37" t="s">
        <v>16</v>
      </c>
      <c r="C19" s="7">
        <v>2468000</v>
      </c>
      <c r="D19" s="7">
        <v>0</v>
      </c>
      <c r="E19" s="7">
        <v>0</v>
      </c>
      <c r="F19" s="28">
        <f t="shared" si="1"/>
        <v>0</v>
      </c>
      <c r="G19" s="7">
        <f t="shared" si="2"/>
        <v>0</v>
      </c>
      <c r="H19" s="28">
        <f t="shared" si="3"/>
        <v>0</v>
      </c>
      <c r="I19" s="7">
        <f t="shared" si="4"/>
        <v>2468000</v>
      </c>
    </row>
    <row r="20" spans="1:9" x14ac:dyDescent="0.2">
      <c r="A20" s="9"/>
      <c r="B20" s="37" t="s">
        <v>17</v>
      </c>
      <c r="C20" s="7">
        <v>1911400</v>
      </c>
      <c r="D20" s="7">
        <v>0</v>
      </c>
      <c r="E20" s="7">
        <v>0</v>
      </c>
      <c r="F20" s="28">
        <f t="shared" si="1"/>
        <v>0</v>
      </c>
      <c r="G20" s="7">
        <f t="shared" si="2"/>
        <v>0</v>
      </c>
      <c r="H20" s="28">
        <f t="shared" si="3"/>
        <v>0</v>
      </c>
      <c r="I20" s="7">
        <f t="shared" si="4"/>
        <v>1911400</v>
      </c>
    </row>
    <row r="21" spans="1:9" x14ac:dyDescent="0.2">
      <c r="A21" s="9"/>
      <c r="B21" s="38" t="s">
        <v>18</v>
      </c>
      <c r="C21" s="7">
        <v>17955550</v>
      </c>
      <c r="D21" s="7">
        <v>0</v>
      </c>
      <c r="E21" s="7">
        <v>186936</v>
      </c>
      <c r="F21" s="28">
        <f t="shared" si="1"/>
        <v>1.0411042825198893</v>
      </c>
      <c r="G21" s="7">
        <f t="shared" si="2"/>
        <v>186936</v>
      </c>
      <c r="H21" s="28">
        <f t="shared" si="3"/>
        <v>1.0411042825198893</v>
      </c>
      <c r="I21" s="7">
        <f t="shared" si="4"/>
        <v>17768614</v>
      </c>
    </row>
    <row r="22" spans="1:9" x14ac:dyDescent="0.2">
      <c r="A22" s="9"/>
      <c r="B22" s="38" t="s">
        <v>19</v>
      </c>
      <c r="C22" s="7">
        <v>3497300</v>
      </c>
      <c r="D22" s="7">
        <v>0</v>
      </c>
      <c r="E22" s="7">
        <v>6000</v>
      </c>
      <c r="F22" s="28">
        <f t="shared" si="1"/>
        <v>0.17156091842278329</v>
      </c>
      <c r="G22" s="7">
        <f t="shared" si="2"/>
        <v>6000</v>
      </c>
      <c r="H22" s="28">
        <f t="shared" si="3"/>
        <v>0.17156091842278329</v>
      </c>
      <c r="I22" s="7">
        <f t="shared" si="4"/>
        <v>3491300</v>
      </c>
    </row>
    <row r="23" spans="1:9" x14ac:dyDescent="0.2">
      <c r="A23" s="9"/>
      <c r="B23" s="37" t="s">
        <v>20</v>
      </c>
      <c r="C23" s="7">
        <v>2165800</v>
      </c>
      <c r="D23" s="7">
        <v>0</v>
      </c>
      <c r="E23" s="7">
        <v>3000</v>
      </c>
      <c r="F23" s="28">
        <f t="shared" si="1"/>
        <v>0.13851694523963431</v>
      </c>
      <c r="G23" s="7">
        <f t="shared" si="2"/>
        <v>3000</v>
      </c>
      <c r="H23" s="28">
        <f t="shared" si="3"/>
        <v>0.13851694523963431</v>
      </c>
      <c r="I23" s="7">
        <f t="shared" si="4"/>
        <v>2162800</v>
      </c>
    </row>
    <row r="24" spans="1:9" x14ac:dyDescent="0.2">
      <c r="A24" s="9"/>
      <c r="B24" s="37" t="s">
        <v>21</v>
      </c>
      <c r="C24" s="7">
        <v>2342400</v>
      </c>
      <c r="D24" s="7">
        <v>10000</v>
      </c>
      <c r="E24" s="7">
        <v>8200</v>
      </c>
      <c r="F24" s="28">
        <f t="shared" ref="F24:F38" si="7">E24*100/C24</f>
        <v>0.35006830601092898</v>
      </c>
      <c r="G24" s="7">
        <f t="shared" ref="G24:G38" si="8">+D24+E24</f>
        <v>18200</v>
      </c>
      <c r="H24" s="28">
        <f t="shared" ref="H24:H38" si="9">G24*100/C24</f>
        <v>0.77698087431693985</v>
      </c>
      <c r="I24" s="7">
        <f t="shared" ref="I24:I38" si="10">+C24-D24-E24</f>
        <v>2324200</v>
      </c>
    </row>
    <row r="25" spans="1:9" x14ac:dyDescent="0.2">
      <c r="A25" s="9"/>
      <c r="B25" s="37" t="s">
        <v>22</v>
      </c>
      <c r="C25" s="7">
        <v>20959100</v>
      </c>
      <c r="D25" s="7">
        <v>1300</v>
      </c>
      <c r="E25" s="7">
        <v>154218</v>
      </c>
      <c r="F25" s="28">
        <f t="shared" si="7"/>
        <v>0.7358044954220363</v>
      </c>
      <c r="G25" s="7">
        <f t="shared" si="8"/>
        <v>155518</v>
      </c>
      <c r="H25" s="28">
        <f t="shared" si="9"/>
        <v>0.74200705182951554</v>
      </c>
      <c r="I25" s="7">
        <f t="shared" si="10"/>
        <v>20803582</v>
      </c>
    </row>
    <row r="26" spans="1:9" x14ac:dyDescent="0.2">
      <c r="A26" s="9"/>
      <c r="B26" s="37" t="s">
        <v>23</v>
      </c>
      <c r="C26" s="7">
        <v>18249476</v>
      </c>
      <c r="D26" s="7">
        <v>0</v>
      </c>
      <c r="E26" s="7">
        <v>14460.1</v>
      </c>
      <c r="F26" s="28">
        <f t="shared" si="7"/>
        <v>7.9235699698994091E-2</v>
      </c>
      <c r="G26" s="7">
        <f t="shared" si="8"/>
        <v>14460.1</v>
      </c>
      <c r="H26" s="28">
        <f t="shared" si="9"/>
        <v>7.9235699698994091E-2</v>
      </c>
      <c r="I26" s="7">
        <f t="shared" si="10"/>
        <v>18235015.899999999</v>
      </c>
    </row>
    <row r="27" spans="1:9" x14ac:dyDescent="0.2">
      <c r="A27" s="10"/>
      <c r="B27" s="39" t="s">
        <v>24</v>
      </c>
      <c r="C27" s="8">
        <v>1862500</v>
      </c>
      <c r="D27" s="8">
        <v>0</v>
      </c>
      <c r="E27" s="8">
        <v>0</v>
      </c>
      <c r="F27" s="31">
        <f t="shared" si="7"/>
        <v>0</v>
      </c>
      <c r="G27" s="8">
        <f t="shared" si="8"/>
        <v>0</v>
      </c>
      <c r="H27" s="31">
        <f t="shared" si="9"/>
        <v>0</v>
      </c>
      <c r="I27" s="8">
        <f t="shared" si="10"/>
        <v>1862500</v>
      </c>
    </row>
    <row r="28" spans="1:9" x14ac:dyDescent="0.2">
      <c r="A28" s="9"/>
      <c r="B28" s="37" t="s">
        <v>25</v>
      </c>
      <c r="C28" s="7">
        <v>1015000</v>
      </c>
      <c r="D28" s="7">
        <v>0</v>
      </c>
      <c r="E28" s="7">
        <v>2710</v>
      </c>
      <c r="F28" s="28">
        <f t="shared" si="7"/>
        <v>0.26699507389162563</v>
      </c>
      <c r="G28" s="7">
        <f t="shared" si="8"/>
        <v>2710</v>
      </c>
      <c r="H28" s="28">
        <f t="shared" si="9"/>
        <v>0.26699507389162563</v>
      </c>
      <c r="I28" s="7">
        <f t="shared" si="10"/>
        <v>1012290</v>
      </c>
    </row>
    <row r="29" spans="1:9" x14ac:dyDescent="0.2">
      <c r="A29" s="9"/>
      <c r="B29" s="37" t="s">
        <v>26</v>
      </c>
      <c r="C29" s="7">
        <v>17342450</v>
      </c>
      <c r="D29" s="7">
        <v>0</v>
      </c>
      <c r="E29" s="7">
        <v>556018.77</v>
      </c>
      <c r="F29" s="28">
        <f t="shared" si="7"/>
        <v>3.2061143033423765</v>
      </c>
      <c r="G29" s="7">
        <f t="shared" si="8"/>
        <v>556018.77</v>
      </c>
      <c r="H29" s="28">
        <f t="shared" si="9"/>
        <v>3.2061143033423765</v>
      </c>
      <c r="I29" s="7">
        <f t="shared" si="10"/>
        <v>16786431.23</v>
      </c>
    </row>
    <row r="30" spans="1:9" x14ac:dyDescent="0.2">
      <c r="A30" s="9"/>
      <c r="B30" s="37" t="s">
        <v>27</v>
      </c>
      <c r="C30" s="7">
        <v>3057100</v>
      </c>
      <c r="D30" s="7">
        <v>0</v>
      </c>
      <c r="E30" s="7">
        <v>21117</v>
      </c>
      <c r="F30" s="28">
        <f t="shared" ref="F30" si="11">E30*100/C30</f>
        <v>0.69075267410290797</v>
      </c>
      <c r="G30" s="7">
        <f t="shared" ref="G30" si="12">+D30+E30</f>
        <v>21117</v>
      </c>
      <c r="H30" s="28">
        <f t="shared" ref="H30" si="13">G30*100/C30</f>
        <v>0.69075267410290797</v>
      </c>
      <c r="I30" s="7">
        <f t="shared" ref="I30" si="14">+C30-D30-E30</f>
        <v>3035983</v>
      </c>
    </row>
    <row r="31" spans="1:9" x14ac:dyDescent="0.2">
      <c r="A31" s="9"/>
      <c r="B31" s="37" t="s">
        <v>28</v>
      </c>
      <c r="C31" s="7">
        <v>3360300</v>
      </c>
      <c r="D31" s="7">
        <v>0</v>
      </c>
      <c r="E31" s="7">
        <v>20500</v>
      </c>
      <c r="F31" s="28">
        <f t="shared" si="7"/>
        <v>0.61006457756747912</v>
      </c>
      <c r="G31" s="7">
        <f t="shared" si="8"/>
        <v>20500</v>
      </c>
      <c r="H31" s="28">
        <f t="shared" si="9"/>
        <v>0.61006457756747912</v>
      </c>
      <c r="I31" s="7">
        <f t="shared" si="10"/>
        <v>3339800</v>
      </c>
    </row>
    <row r="32" spans="1:9" x14ac:dyDescent="0.2">
      <c r="A32" s="10"/>
      <c r="B32" s="39" t="s">
        <v>29</v>
      </c>
      <c r="C32" s="8">
        <v>3464100</v>
      </c>
      <c r="D32" s="8">
        <v>0</v>
      </c>
      <c r="E32" s="8">
        <v>0</v>
      </c>
      <c r="F32" s="31">
        <f t="shared" si="7"/>
        <v>0</v>
      </c>
      <c r="G32" s="8">
        <f t="shared" si="8"/>
        <v>0</v>
      </c>
      <c r="H32" s="31">
        <f t="shared" si="9"/>
        <v>0</v>
      </c>
      <c r="I32" s="8">
        <f t="shared" si="10"/>
        <v>3464100</v>
      </c>
    </row>
    <row r="33" spans="1:13" s="13" customFormat="1" x14ac:dyDescent="0.2">
      <c r="A33" s="17" t="s">
        <v>30</v>
      </c>
      <c r="B33" s="35"/>
      <c r="C33" s="16">
        <f>C34</f>
        <v>2156000</v>
      </c>
      <c r="D33" s="16">
        <f t="shared" ref="D33:E33" si="15">D34</f>
        <v>0</v>
      </c>
      <c r="E33" s="16">
        <f t="shared" si="15"/>
        <v>0</v>
      </c>
      <c r="F33" s="19">
        <f t="shared" si="7"/>
        <v>0</v>
      </c>
      <c r="G33" s="19">
        <f t="shared" si="8"/>
        <v>0</v>
      </c>
      <c r="H33" s="19">
        <f t="shared" si="9"/>
        <v>0</v>
      </c>
      <c r="I33" s="24">
        <f t="shared" si="10"/>
        <v>2156000</v>
      </c>
      <c r="J33" s="14"/>
      <c r="K33" s="14"/>
      <c r="L33" s="14"/>
      <c r="M33" s="14"/>
    </row>
    <row r="34" spans="1:13" x14ac:dyDescent="0.2">
      <c r="A34" s="10"/>
      <c r="B34" s="39" t="s">
        <v>31</v>
      </c>
      <c r="C34" s="8">
        <v>2156000</v>
      </c>
      <c r="D34" s="8">
        <v>0</v>
      </c>
      <c r="E34" s="8">
        <v>0</v>
      </c>
      <c r="F34" s="31">
        <f t="shared" si="7"/>
        <v>0</v>
      </c>
      <c r="G34" s="8">
        <f>+D34+E34</f>
        <v>0</v>
      </c>
      <c r="H34" s="31">
        <f t="shared" si="9"/>
        <v>0</v>
      </c>
      <c r="I34" s="8">
        <f t="shared" si="10"/>
        <v>2156000</v>
      </c>
    </row>
    <row r="35" spans="1:13" s="13" customFormat="1" x14ac:dyDescent="0.2">
      <c r="A35" s="17" t="s">
        <v>32</v>
      </c>
      <c r="B35" s="35"/>
      <c r="C35" s="16">
        <f>+C36</f>
        <v>140791404.44</v>
      </c>
      <c r="D35" s="16">
        <f t="shared" ref="D35:E35" si="16">+D36</f>
        <v>1832629.27</v>
      </c>
      <c r="E35" s="16">
        <f t="shared" si="16"/>
        <v>5515910.8499999996</v>
      </c>
      <c r="F35" s="19">
        <f t="shared" si="7"/>
        <v>3.9177894928597534</v>
      </c>
      <c r="G35" s="19">
        <f t="shared" si="8"/>
        <v>7348540.1199999992</v>
      </c>
      <c r="H35" s="19">
        <f t="shared" si="9"/>
        <v>5.2194522451345176</v>
      </c>
      <c r="I35" s="24">
        <f t="shared" si="10"/>
        <v>133442864.31999999</v>
      </c>
      <c r="J35" s="14"/>
      <c r="K35" s="14"/>
      <c r="L35" s="14"/>
      <c r="M35" s="14"/>
    </row>
    <row r="36" spans="1:13" x14ac:dyDescent="0.2">
      <c r="A36" s="9"/>
      <c r="B36" s="38" t="s">
        <v>33</v>
      </c>
      <c r="C36" s="7">
        <v>140791404.44</v>
      </c>
      <c r="D36" s="7">
        <v>1832629.27</v>
      </c>
      <c r="E36" s="7">
        <v>5515910.8499999996</v>
      </c>
      <c r="F36" s="28">
        <f t="shared" si="7"/>
        <v>3.9177894928597534</v>
      </c>
      <c r="G36" s="7">
        <f t="shared" si="8"/>
        <v>7348540.1199999992</v>
      </c>
      <c r="H36" s="28">
        <f t="shared" si="9"/>
        <v>5.2194522451345176</v>
      </c>
      <c r="I36" s="7">
        <f t="shared" si="10"/>
        <v>133442864.31999999</v>
      </c>
    </row>
    <row r="37" spans="1:13" s="13" customFormat="1" x14ac:dyDescent="0.2">
      <c r="A37" s="17" t="s">
        <v>34</v>
      </c>
      <c r="B37" s="35"/>
      <c r="C37" s="16">
        <f>+C38+C39</f>
        <v>31463400</v>
      </c>
      <c r="D37" s="16">
        <f>+D38+D39</f>
        <v>350180</v>
      </c>
      <c r="E37" s="16">
        <f>+E38+E39</f>
        <v>445465</v>
      </c>
      <c r="F37" s="19">
        <f t="shared" si="7"/>
        <v>1.4158196507688299</v>
      </c>
      <c r="G37" s="19">
        <f t="shared" si="8"/>
        <v>795645</v>
      </c>
      <c r="H37" s="19">
        <f t="shared" si="9"/>
        <v>2.5287953622304009</v>
      </c>
      <c r="I37" s="24">
        <f t="shared" si="10"/>
        <v>30667755</v>
      </c>
      <c r="J37" s="14"/>
      <c r="K37" s="14"/>
      <c r="L37" s="14"/>
      <c r="M37" s="14"/>
    </row>
    <row r="38" spans="1:13" x14ac:dyDescent="0.2">
      <c r="A38" s="9"/>
      <c r="B38" s="37" t="s">
        <v>35</v>
      </c>
      <c r="C38" s="7">
        <v>1133900</v>
      </c>
      <c r="D38" s="7">
        <v>0</v>
      </c>
      <c r="E38" s="7">
        <v>5100</v>
      </c>
      <c r="F38" s="28">
        <f t="shared" si="7"/>
        <v>0.4497751124437781</v>
      </c>
      <c r="G38" s="7">
        <f t="shared" si="8"/>
        <v>5100</v>
      </c>
      <c r="H38" s="28">
        <f t="shared" si="9"/>
        <v>0.4497751124437781</v>
      </c>
      <c r="I38" s="7">
        <f t="shared" si="10"/>
        <v>1128800</v>
      </c>
    </row>
    <row r="39" spans="1:13" x14ac:dyDescent="0.2">
      <c r="A39" s="9"/>
      <c r="B39" s="37" t="s">
        <v>36</v>
      </c>
      <c r="C39" s="7">
        <v>30329500</v>
      </c>
      <c r="D39" s="7">
        <v>350180</v>
      </c>
      <c r="E39" s="7">
        <v>440365</v>
      </c>
      <c r="F39" s="28">
        <f t="shared" ref="F39:F48" si="17">E39*100/C39</f>
        <v>1.4519362336998631</v>
      </c>
      <c r="G39" s="7">
        <f t="shared" ref="G39:G48" si="18">+D39+E39</f>
        <v>790545</v>
      </c>
      <c r="H39" s="28">
        <f t="shared" ref="H39:H48" si="19">G39*100/C39</f>
        <v>2.6065217032921741</v>
      </c>
      <c r="I39" s="7">
        <f t="shared" ref="I39:I48" si="20">+C39-D39-E39</f>
        <v>29538955</v>
      </c>
    </row>
    <row r="40" spans="1:13" s="13" customFormat="1" x14ac:dyDescent="0.2">
      <c r="A40" s="17" t="s">
        <v>37</v>
      </c>
      <c r="B40" s="35"/>
      <c r="C40" s="16">
        <f>+C41+C42+C43+C44</f>
        <v>0</v>
      </c>
      <c r="D40" s="16">
        <f>+D41+D42+D43+D44</f>
        <v>0</v>
      </c>
      <c r="E40" s="16">
        <f>+E41+E42+E43+E44</f>
        <v>0</v>
      </c>
      <c r="F40" s="41" t="e">
        <f t="shared" si="17"/>
        <v>#DIV/0!</v>
      </c>
      <c r="G40" s="19">
        <f t="shared" si="18"/>
        <v>0</v>
      </c>
      <c r="H40" s="41" t="e">
        <f t="shared" si="19"/>
        <v>#DIV/0!</v>
      </c>
      <c r="I40" s="24">
        <f t="shared" si="20"/>
        <v>0</v>
      </c>
      <c r="J40" s="14"/>
      <c r="K40" s="14"/>
      <c r="L40" s="14"/>
      <c r="M40" s="14"/>
    </row>
    <row r="41" spans="1:13" x14ac:dyDescent="0.2">
      <c r="A41" s="9"/>
      <c r="B41" s="38" t="s">
        <v>38</v>
      </c>
      <c r="C41" s="7">
        <v>0</v>
      </c>
      <c r="D41" s="7">
        <v>0</v>
      </c>
      <c r="E41" s="7">
        <v>0</v>
      </c>
      <c r="F41" s="42" t="e">
        <f t="shared" si="17"/>
        <v>#DIV/0!</v>
      </c>
      <c r="G41" s="7">
        <f t="shared" si="18"/>
        <v>0</v>
      </c>
      <c r="H41" s="42" t="e">
        <f t="shared" si="19"/>
        <v>#DIV/0!</v>
      </c>
      <c r="I41" s="7">
        <f t="shared" si="20"/>
        <v>0</v>
      </c>
      <c r="J41" s="3" t="s">
        <v>50</v>
      </c>
    </row>
    <row r="42" spans="1:13" x14ac:dyDescent="0.2">
      <c r="A42" s="9"/>
      <c r="B42" s="37" t="s">
        <v>39</v>
      </c>
      <c r="C42" s="7">
        <v>0</v>
      </c>
      <c r="D42" s="7">
        <v>0</v>
      </c>
      <c r="E42" s="7">
        <v>0</v>
      </c>
      <c r="F42" s="42" t="e">
        <f t="shared" si="17"/>
        <v>#DIV/0!</v>
      </c>
      <c r="G42" s="7">
        <f t="shared" si="18"/>
        <v>0</v>
      </c>
      <c r="H42" s="42" t="e">
        <f t="shared" si="19"/>
        <v>#DIV/0!</v>
      </c>
      <c r="I42" s="7">
        <f t="shared" si="20"/>
        <v>0</v>
      </c>
      <c r="J42" s="3" t="s">
        <v>50</v>
      </c>
    </row>
    <row r="43" spans="1:13" x14ac:dyDescent="0.2">
      <c r="A43" s="9"/>
      <c r="B43" s="37" t="s">
        <v>40</v>
      </c>
      <c r="C43" s="7">
        <v>0</v>
      </c>
      <c r="D43" s="7">
        <v>0</v>
      </c>
      <c r="E43" s="7">
        <v>0</v>
      </c>
      <c r="F43" s="42" t="e">
        <f t="shared" si="17"/>
        <v>#DIV/0!</v>
      </c>
      <c r="G43" s="7">
        <f t="shared" si="18"/>
        <v>0</v>
      </c>
      <c r="H43" s="42" t="e">
        <f t="shared" si="19"/>
        <v>#DIV/0!</v>
      </c>
      <c r="I43" s="7">
        <f t="shared" si="20"/>
        <v>0</v>
      </c>
      <c r="J43" s="3" t="s">
        <v>50</v>
      </c>
    </row>
    <row r="44" spans="1:13" x14ac:dyDescent="0.2">
      <c r="A44" s="9"/>
      <c r="B44" s="37" t="s">
        <v>41</v>
      </c>
      <c r="C44" s="7">
        <v>0</v>
      </c>
      <c r="D44" s="7">
        <v>0</v>
      </c>
      <c r="E44" s="7"/>
      <c r="F44" s="42" t="e">
        <f t="shared" si="17"/>
        <v>#DIV/0!</v>
      </c>
      <c r="G44" s="7">
        <f t="shared" si="18"/>
        <v>0</v>
      </c>
      <c r="H44" s="42" t="e">
        <f t="shared" si="19"/>
        <v>#DIV/0!</v>
      </c>
      <c r="I44" s="7">
        <f t="shared" si="20"/>
        <v>0</v>
      </c>
      <c r="J44" s="3" t="s">
        <v>50</v>
      </c>
    </row>
    <row r="45" spans="1:13" s="13" customFormat="1" x14ac:dyDescent="0.2">
      <c r="A45" s="17" t="s">
        <v>42</v>
      </c>
      <c r="B45" s="35"/>
      <c r="C45" s="16">
        <f>C46</f>
        <v>1795000</v>
      </c>
      <c r="D45" s="16">
        <f t="shared" ref="D45" si="21">D46</f>
        <v>0</v>
      </c>
      <c r="E45" s="16">
        <f t="shared" ref="E45" si="22">E46</f>
        <v>5730</v>
      </c>
      <c r="F45" s="19">
        <f t="shared" si="17"/>
        <v>0.31922005571030643</v>
      </c>
      <c r="G45" s="19">
        <f t="shared" si="18"/>
        <v>5730</v>
      </c>
      <c r="H45" s="19">
        <f t="shared" si="19"/>
        <v>0.31922005571030643</v>
      </c>
      <c r="I45" s="24">
        <f t="shared" si="20"/>
        <v>1789270</v>
      </c>
      <c r="J45" s="14"/>
      <c r="K45" s="14"/>
      <c r="L45" s="14"/>
      <c r="M45" s="14"/>
    </row>
    <row r="46" spans="1:13" x14ac:dyDescent="0.2">
      <c r="A46" s="9"/>
      <c r="B46" s="37" t="s">
        <v>43</v>
      </c>
      <c r="C46" s="7">
        <v>1795000</v>
      </c>
      <c r="D46" s="7">
        <v>0</v>
      </c>
      <c r="E46" s="7">
        <v>5730</v>
      </c>
      <c r="F46" s="28">
        <f t="shared" si="17"/>
        <v>0.31922005571030643</v>
      </c>
      <c r="G46" s="7">
        <f t="shared" si="18"/>
        <v>5730</v>
      </c>
      <c r="H46" s="28">
        <f t="shared" si="19"/>
        <v>0.31922005571030643</v>
      </c>
      <c r="I46" s="7">
        <f t="shared" si="20"/>
        <v>1789270</v>
      </c>
    </row>
    <row r="47" spans="1:13" s="13" customFormat="1" x14ac:dyDescent="0.2">
      <c r="A47" s="17" t="s">
        <v>46</v>
      </c>
      <c r="B47" s="35"/>
      <c r="C47" s="16">
        <f>C48</f>
        <v>5407800</v>
      </c>
      <c r="D47" s="16">
        <f t="shared" ref="D47:E47" si="23">D48</f>
        <v>0</v>
      </c>
      <c r="E47" s="16">
        <f t="shared" si="23"/>
        <v>38300</v>
      </c>
      <c r="F47" s="19">
        <f t="shared" si="17"/>
        <v>0.70823625134065604</v>
      </c>
      <c r="G47" s="19">
        <f t="shared" si="18"/>
        <v>38300</v>
      </c>
      <c r="H47" s="19">
        <f t="shared" si="19"/>
        <v>0.70823625134065604</v>
      </c>
      <c r="I47" s="24">
        <f t="shared" si="20"/>
        <v>5369500</v>
      </c>
      <c r="J47" s="14"/>
      <c r="K47" s="14"/>
      <c r="L47" s="14"/>
      <c r="M47" s="14"/>
    </row>
    <row r="48" spans="1:13" x14ac:dyDescent="0.2">
      <c r="A48" s="27"/>
      <c r="B48" s="40" t="s">
        <v>44</v>
      </c>
      <c r="C48" s="18">
        <v>5407800</v>
      </c>
      <c r="D48" s="18">
        <v>0</v>
      </c>
      <c r="E48" s="18">
        <v>38300</v>
      </c>
      <c r="F48" s="29">
        <f t="shared" si="17"/>
        <v>0.70823625134065604</v>
      </c>
      <c r="G48" s="18">
        <f t="shared" si="18"/>
        <v>38300</v>
      </c>
      <c r="H48" s="29">
        <f t="shared" si="19"/>
        <v>0.70823625134065604</v>
      </c>
      <c r="I48" s="18">
        <f t="shared" si="20"/>
        <v>5369500</v>
      </c>
    </row>
  </sheetData>
  <mergeCells count="10">
    <mergeCell ref="A7:B7"/>
    <mergeCell ref="D5:D6"/>
    <mergeCell ref="G5:H5"/>
    <mergeCell ref="I5:I6"/>
    <mergeCell ref="A1:I1"/>
    <mergeCell ref="A2:I2"/>
    <mergeCell ref="A3:I3"/>
    <mergeCell ref="C5:C6"/>
    <mergeCell ref="A5:B6"/>
    <mergeCell ref="E5:F5"/>
  </mergeCells>
  <printOptions horizontalCentered="1"/>
  <pageMargins left="0" right="0" top="0.78740157480314965" bottom="0.59055118110236227" header="0.31496062992125984" footer="0.31496062992125984"/>
  <pageSetup paperSize="9" scale="80" orientation="landscape" r:id="rId1"/>
  <headerFooter>
    <oddFooter>&amp;L&amp;"TH SarabunPSK,ธรรมดา"&amp;16ที่มา : ระบบ New GFMIS Thai&amp;C&amp;"TH SarabunPSK,ธรรมดา"&amp;16หน้าที่ &amp;P จาก &amp;N&amp;R&amp;"TH SarabunPSK,ธรรมดา"&amp;16กลุ่มงบประมาณ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2023-11-01T06:24:43Z</cp:lastPrinted>
  <dcterms:created xsi:type="dcterms:W3CDTF">2021-11-16T03:51:08Z</dcterms:created>
  <dcterms:modified xsi:type="dcterms:W3CDTF">2023-11-01T06:25:21Z</dcterms:modified>
</cp:coreProperties>
</file>